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4 г.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<sst xmlns="http://schemas.openxmlformats.org/spreadsheetml/2006/main" count="31" uniqueCount="31">
  <si>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</si>
  <si>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</si>
  <si>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</si>
  <si>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</si>
  <si>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</si>
  <si>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</si>
  <si>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</si>
  <si>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</si>
  <si>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</si>
  <si>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</si>
  <si>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</si>
  <si>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</si>
  <si>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</si>
  <si>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</si>
  <si>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</si>
  <si>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</si>
  <si>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</si>
  <si>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</si>
  <si>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</si>
  <si>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</si>
  <si>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</si>
  <si>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</si>
  <si>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</si>
  <si>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</si>
  <si>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</si>
  <si>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</si>
  <si>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</si>
  <si>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</si>
  <si>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</si>
  <si>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 xml:space="preserve">за 2014 г. </t>
  </si>
  <si>
    <t>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</si>
</sst>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"/>
    <numFmt numFmtId="183" formatCode="0.0000"/>
    <numFmt numFmtId="184" formatCode="0.0"/>
    <numFmt numFmtId="185" formatCode="_-* #,##0.000_р_._-;\-* #,##0.000_р_._-;_-* &quot;-&quot;??_р_._-;_-@_-"/>
    <numFmt numFmtId="186" formatCode="_-* #,##0.000_р_._-;\-* #,##0.000_р_._-;_-* &quot;-&quot;???_р_._-;_-@_-"/>
    <numFmt numFmtId="187" formatCode="#,##0.000"/>
    <numFmt numFmtId="188" formatCode="0.0%"/>
    <numFmt numFmtId="189" formatCode="0.000000%"/>
    <numFmt numFmtId="190" formatCode="0.00000"/>
    <numFmt numFmtId="191" formatCode="0.000"/>
  </numFmts>
  <fonts count="2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4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 horizontal="left"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1" fillId="22" borderId="11" xfId="0" applyNumberFormat="1" applyFont="1" applyFill="1" applyBorder="1" applyAlignment="1">
      <alignment horizontal="right" vertical="center"/>
    </xf>
    <xf numFmtId="181" fontId="1" fillId="24" borderId="10" xfId="0" applyNumberFormat="1" applyFont="1" applyFill="1" applyBorder="1" applyAlignment="1">
      <alignment vertical="center"/>
    </xf>
    <xf numFmtId="181" fontId="1" fillId="7" borderId="11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4" borderId="11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181" fontId="1" fillId="24" borderId="1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181" fontId="1" fillId="0" borderId="1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181" fontId="1" fillId="7" borderId="18" xfId="0" applyNumberFormat="1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horizontal="right" vertical="center" wrapText="1"/>
    </xf>
    <xf numFmtId="0" fontId="1" fillId="22" borderId="11" xfId="0" applyFont="1" applyFill="1" applyBorder="1" applyAlignment="1">
      <alignment vertical="center" wrapText="1"/>
    </xf>
    <xf numFmtId="0" fontId="1" fillId="22" borderId="17" xfId="0" applyFont="1" applyFill="1" applyBorder="1" applyAlignment="1">
      <alignment vertical="center" wrapText="1"/>
    </xf>
    <xf numFmtId="181" fontId="1" fillId="22" borderId="11" xfId="0" applyNumberFormat="1" applyFont="1" applyFill="1" applyBorder="1" applyAlignment="1">
      <alignment horizontal="right" vertical="center" wrapText="1"/>
    </xf>
    <xf numFmtId="181" fontId="1" fillId="0" borderId="20" xfId="0" applyNumberFormat="1" applyFont="1" applyFill="1" applyBorder="1" applyAlignment="1">
      <alignment vertical="center" wrapText="1"/>
    </xf>
    <xf numFmtId="181" fontId="1" fillId="24" borderId="2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181" fontId="1" fillId="0" borderId="22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vertical="center" wrapText="1"/>
    </xf>
    <xf numFmtId="181" fontId="1" fillId="0" borderId="12" xfId="0" applyNumberFormat="1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181" fontId="1" fillId="7" borderId="11" xfId="0" applyNumberFormat="1" applyFont="1" applyFill="1" applyBorder="1" applyAlignment="1">
      <alignment vertical="center" wrapText="1"/>
    </xf>
    <xf numFmtId="181" fontId="1" fillId="24" borderId="11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80" fontId="1" fillId="0" borderId="24" xfId="52" applyNumberFormat="1" applyFont="1" applyBorder="1" applyAlignment="1">
      <alignment horizontal="right" vertical="center"/>
      <protection/>
    </xf>
    <xf numFmtId="181" fontId="1" fillId="0" borderId="25" xfId="0" applyNumberFormat="1" applyFont="1" applyFill="1" applyBorder="1" applyAlignment="1">
      <alignment vertical="center"/>
    </xf>
    <xf numFmtId="181" fontId="1" fillId="24" borderId="11" xfId="0" applyNumberFormat="1" applyFont="1" applyFill="1" applyBorder="1" applyAlignment="1">
      <alignment vertical="center" wrapText="1"/>
    </xf>
    <xf numFmtId="181" fontId="1" fillId="24" borderId="18" xfId="0" applyNumberFormat="1" applyFont="1" applyFill="1" applyBorder="1" applyAlignment="1">
      <alignment vertical="center" wrapText="1"/>
    </xf>
    <xf numFmtId="181" fontId="1" fillId="24" borderId="26" xfId="52" applyNumberFormat="1" applyFont="1" applyFill="1" applyBorder="1" applyAlignment="1">
      <alignment horizontal="right" vertical="center" wrapText="1"/>
      <protection/>
    </xf>
    <xf numFmtId="1" fontId="24" fillId="0" borderId="26" xfId="52" applyFont="1" applyBorder="1" applyAlignment="1">
      <alignment horizontal="right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 г.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23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4" sqref="T2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47" t="s">
        <v>11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</row>
    <row r="4" spans="1:22" ht="29.25" customHeight="1">
      <c r="A4" s="47" t="s">
        <v>12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1:22" ht="29.25" customHeight="1">
      <c r="A5" s="47" t="s">
        <v>29</v>
      </c>
      <c r="B5" s="47"/>
      <c r="C5" s="47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7" spans="3:22" s="1" customFormat="1" ht="30" customHeight="1" thickBot="1">
      <c r="C7" s="30"/>
      <c r="D7" s="30"/>
      <c r="E7" s="30"/>
      <c r="F7" s="3"/>
      <c r="G7" s="29"/>
      <c r="H7" s="29"/>
      <c r="I7" s="29"/>
      <c r="L7" s="29"/>
      <c r="M7" s="29"/>
      <c r="N7" s="29"/>
      <c r="Q7" s="29"/>
      <c r="R7" s="29"/>
      <c r="S7" s="29"/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30</v>
      </c>
    </row>
    <row r="9" spans="1:22" s="13" customFormat="1" ht="33.75" customHeight="1" thickBot="1">
      <c r="A9" s="14">
        <v>1</v>
      </c>
      <c r="B9" s="15" t="s">
        <v>6</v>
      </c>
      <c r="C9" s="38">
        <v>7.971171</v>
      </c>
      <c r="D9" s="38">
        <v>7.642437</v>
      </c>
      <c r="E9" s="6">
        <v>6.960987</v>
      </c>
      <c r="F9" s="16">
        <f>SUM(C9:E9)</f>
        <v>22.574595</v>
      </c>
      <c r="G9" s="6">
        <v>6.295028</v>
      </c>
      <c r="H9" s="6">
        <v>5.142085</v>
      </c>
      <c r="I9" s="6">
        <v>4.486256</v>
      </c>
      <c r="J9" s="16">
        <f>SUM(G9:I9)</f>
        <v>15.923369000000001</v>
      </c>
      <c r="K9" s="16">
        <f>C9+D9+E9+G9+H9+I9</f>
        <v>38.497963999999996</v>
      </c>
      <c r="L9" s="45">
        <v>4.391317</v>
      </c>
      <c r="M9" s="6">
        <v>4.723586</v>
      </c>
      <c r="N9" s="6">
        <v>5.600472</v>
      </c>
      <c r="O9" s="43">
        <f>SUM(L9:N9)</f>
        <v>14.715375</v>
      </c>
      <c r="P9" s="44">
        <f>C9+D9+E9+G9+H9+I9+L9+M9+N9</f>
        <v>53.21333899999999</v>
      </c>
      <c r="Q9" s="38">
        <v>7.319282</v>
      </c>
      <c r="R9" s="38">
        <v>7.59661</v>
      </c>
      <c r="S9" s="38">
        <v>8.739029</v>
      </c>
      <c r="T9" s="16">
        <f>SUM(Q9:S9)</f>
        <v>23.654921</v>
      </c>
      <c r="U9" s="16">
        <f>L9+M9+N9+Q9+R9+S9</f>
        <v>38.370296</v>
      </c>
      <c r="V9" s="27">
        <f>C9+D9+E9+G9+H9+I9+L9+M9+N9+Q9+R9+S9</f>
        <v>76.86825999999999</v>
      </c>
    </row>
    <row r="10" spans="1:26" s="13" customFormat="1" ht="21.75" customHeight="1" thickBot="1">
      <c r="A10" s="17">
        <v>2</v>
      </c>
      <c r="B10" s="18" t="s">
        <v>7</v>
      </c>
      <c r="C10" s="4">
        <v>31.261919</v>
      </c>
      <c r="D10" s="41">
        <v>29.397413</v>
      </c>
      <c r="E10" s="4">
        <v>22.808216</v>
      </c>
      <c r="F10" s="19">
        <f>C10+D10+E10</f>
        <v>83.467548</v>
      </c>
      <c r="G10" s="4">
        <v>27.124101</v>
      </c>
      <c r="H10" s="4">
        <v>26.315388</v>
      </c>
      <c r="I10" s="4">
        <v>25.496675</v>
      </c>
      <c r="J10" s="19">
        <f>G10+H10+I10</f>
        <v>78.93616399999999</v>
      </c>
      <c r="K10" s="19">
        <f>F10+J10</f>
        <v>162.40371199999998</v>
      </c>
      <c r="L10" s="4">
        <v>24.936778</v>
      </c>
      <c r="M10" s="4">
        <v>25.912361</v>
      </c>
      <c r="N10" s="4">
        <v>26.414974</v>
      </c>
      <c r="O10" s="34">
        <f>L10+M10+N10</f>
        <v>77.26411300000001</v>
      </c>
      <c r="P10" s="34">
        <f>C10+D10+E10+G10+H10+I10+L10+M10+N10</f>
        <v>239.66782500000002</v>
      </c>
      <c r="Q10" s="42">
        <v>28.807714</v>
      </c>
      <c r="R10" s="42">
        <v>30.19327</v>
      </c>
      <c r="S10" s="42">
        <v>31.638841</v>
      </c>
      <c r="T10" s="19">
        <f>Q10+R10+S10</f>
        <v>90.639825</v>
      </c>
      <c r="U10" s="19">
        <f>L10+M10+N10+Q10+R10+S10</f>
        <v>167.90393800000004</v>
      </c>
      <c r="V10" s="26">
        <f>C10+D10+E10+G10+H10+I10+L10+M10+N10+Q10+R10+S10</f>
        <v>330.30765</v>
      </c>
      <c r="Z10" s="28"/>
    </row>
    <row r="11" spans="1:22" s="13" customFormat="1" ht="21.75" customHeight="1" thickBot="1">
      <c r="A11" s="36">
        <v>3</v>
      </c>
      <c r="B11" s="20" t="s">
        <v>3</v>
      </c>
      <c r="C11" s="7">
        <f>133.850726+0.061861-C10-C9</f>
        <v>94.679497</v>
      </c>
      <c r="D11" s="7">
        <f>129.804286+0.05107+0.049026-0.022138-0.000211-D9-D10</f>
        <v>92.84218299999998</v>
      </c>
      <c r="E11" s="7">
        <f>126.663642+0.04334-0.006367-0.002-0.01224-0.000225-0.002254-0.000586-E9-E10</f>
        <v>96.914107</v>
      </c>
      <c r="F11" s="21">
        <f>SUM(C11:E11)</f>
        <v>284.435787</v>
      </c>
      <c r="G11" s="7">
        <f>113.723866-G9-G10</f>
        <v>80.304737</v>
      </c>
      <c r="H11" s="7">
        <f>100.050016+0.00276+0.017132-H9-H10</f>
        <v>68.612435</v>
      </c>
      <c r="I11" s="7">
        <f>97.502353-I9-I10</f>
        <v>67.519422</v>
      </c>
      <c r="J11" s="21">
        <f>SUM(G11:I11)</f>
        <v>216.436594</v>
      </c>
      <c r="K11" s="21">
        <f>C11+D11+E11+G11+H11+I11</f>
        <v>500.872381</v>
      </c>
      <c r="L11" s="7">
        <f>101.435041-L9-L10</f>
        <v>72.106946</v>
      </c>
      <c r="M11" s="7">
        <f>104.69009-M9-M10</f>
        <v>74.054143</v>
      </c>
      <c r="N11" s="7">
        <f>107.264534-N9-N10</f>
        <v>75.249088</v>
      </c>
      <c r="O11" s="21">
        <f>SUM(L11:N11)</f>
        <v>221.410177</v>
      </c>
      <c r="P11" s="21">
        <f>C11+D11+E11+G11+H11+I11+L11+M11+N11</f>
        <v>722.282558</v>
      </c>
      <c r="Q11" s="7">
        <f>126.349527-Q10-Q9</f>
        <v>90.22253099999999</v>
      </c>
      <c r="R11" s="7">
        <f>129.164143-R10-R9</f>
        <v>91.374263</v>
      </c>
      <c r="S11" s="7">
        <f>139.718909-S9-S10</f>
        <v>99.34103900000001</v>
      </c>
      <c r="T11" s="21">
        <f>SUM(Q11:S11)</f>
        <v>280.937833</v>
      </c>
      <c r="U11" s="21">
        <f>L11+M11+N11+Q11+R11+S11</f>
        <v>502.34801</v>
      </c>
      <c r="V11" s="37">
        <f>C11+D11+E11+G11+H11+I11+L11+M11+N11+Q11+R11+S11</f>
        <v>1003.2203910000001</v>
      </c>
    </row>
    <row r="12" spans="1:22" s="13" customFormat="1" ht="22.5" customHeight="1" thickBot="1">
      <c r="A12" s="31"/>
      <c r="B12" s="32" t="s">
        <v>8</v>
      </c>
      <c r="C12" s="33">
        <f>33.669581-0.015203</f>
        <v>33.654378</v>
      </c>
      <c r="D12" s="8">
        <f>25.667712-0.11852</f>
        <v>25.549192</v>
      </c>
      <c r="E12" s="8">
        <f>28.738357+0.00207</f>
        <v>28.740427</v>
      </c>
      <c r="F12" s="22">
        <f>SUM(C12:E12)</f>
        <v>87.943997</v>
      </c>
      <c r="G12" s="39">
        <v>19.065324</v>
      </c>
      <c r="H12" s="8">
        <v>15.498203</v>
      </c>
      <c r="I12" s="8">
        <v>13.471158</v>
      </c>
      <c r="J12" s="22">
        <f>SUM(G12:I12)</f>
        <v>48.034685</v>
      </c>
      <c r="K12" s="34">
        <f>C12+D12+E12+G12+H12+I12</f>
        <v>135.978682</v>
      </c>
      <c r="L12" s="33">
        <v>15.641422</v>
      </c>
      <c r="M12" s="33">
        <v>15.881253</v>
      </c>
      <c r="N12" s="8">
        <v>16.762258</v>
      </c>
      <c r="O12" s="22">
        <f>SUM(L12:N12)</f>
        <v>48.284932999999995</v>
      </c>
      <c r="P12" s="34">
        <f>C12+D12+E12+G12+H12+I12+L12+M12+N12</f>
        <v>184.263615</v>
      </c>
      <c r="Q12" s="33">
        <v>25.873473</v>
      </c>
      <c r="R12" s="33">
        <v>27.868988</v>
      </c>
      <c r="S12" s="8">
        <v>31.647528</v>
      </c>
      <c r="T12" s="22">
        <f>SUM(Q12:S12)</f>
        <v>85.38998900000001</v>
      </c>
      <c r="U12" s="34">
        <f>L12+M12+N12+Q12+R12+S12</f>
        <v>133.674922</v>
      </c>
      <c r="V12" s="35">
        <f>C12+D12+E12+G12+H12+I12+L12+M12+N12+Q12+R12+S12</f>
        <v>269.653604</v>
      </c>
    </row>
    <row r="13" spans="1:22" s="13" customFormat="1" ht="22.5" customHeight="1" thickBot="1">
      <c r="A13" s="23"/>
      <c r="B13" s="24" t="s">
        <v>2</v>
      </c>
      <c r="C13" s="5">
        <f aca="true" t="shared" si="0" ref="C13:V13">C9+C10+C11+C12</f>
        <v>167.566965</v>
      </c>
      <c r="D13" s="5">
        <f t="shared" si="0"/>
        <v>155.43122499999998</v>
      </c>
      <c r="E13" s="5">
        <f t="shared" si="0"/>
        <v>155.42373700000002</v>
      </c>
      <c r="F13" s="25">
        <f t="shared" si="0"/>
        <v>478.421927</v>
      </c>
      <c r="G13" s="5">
        <f t="shared" si="0"/>
        <v>132.78919</v>
      </c>
      <c r="H13" s="5">
        <f t="shared" si="0"/>
        <v>115.568111</v>
      </c>
      <c r="I13" s="5">
        <f t="shared" si="0"/>
        <v>110.973511</v>
      </c>
      <c r="J13" s="25">
        <f t="shared" si="0"/>
        <v>359.33081200000004</v>
      </c>
      <c r="K13" s="25">
        <f t="shared" si="0"/>
        <v>837.752739</v>
      </c>
      <c r="L13" s="5">
        <f t="shared" si="0"/>
        <v>117.076463</v>
      </c>
      <c r="M13" s="5">
        <f t="shared" si="0"/>
        <v>120.571343</v>
      </c>
      <c r="N13" s="5">
        <f t="shared" si="0"/>
        <v>124.026792</v>
      </c>
      <c r="O13" s="25">
        <f t="shared" si="0"/>
        <v>361.67459800000006</v>
      </c>
      <c r="P13" s="25">
        <f t="shared" si="0"/>
        <v>1199.427337</v>
      </c>
      <c r="Q13" s="5">
        <f t="shared" si="0"/>
        <v>152.22299999999998</v>
      </c>
      <c r="R13" s="5">
        <f t="shared" si="0"/>
        <v>157.033131</v>
      </c>
      <c r="S13" s="5">
        <f t="shared" si="0"/>
        <v>171.366437</v>
      </c>
      <c r="T13" s="25">
        <f t="shared" si="0"/>
        <v>480.622568</v>
      </c>
      <c r="U13" s="25">
        <f t="shared" si="0"/>
        <v>842.2971660000001</v>
      </c>
      <c r="V13" s="25">
        <f t="shared" si="0"/>
        <v>1680.0499050000003</v>
      </c>
    </row>
    <row r="14" spans="3:5" ht="12.75">
      <c r="C14" s="40"/>
      <c r="D14" s="40"/>
      <c r="E14" s="40"/>
    </row>
    <row r="15" spans="3:18" ht="12.75">
      <c r="C15" s="40"/>
      <c r="D15" s="40"/>
      <c r="E15" s="40"/>
      <c r="R15" s="2"/>
    </row>
    <row r="17" ht="12.75">
      <c r="V17" s="2"/>
    </row>
    <row r="22" ht="13.5" thickBot="1"/>
    <row r="23" ht="12.75">
      <c r="R23" s="46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</cp:lastModifiedBy>
  <cp:lastPrinted>2011-05-23T12:11:51Z</cp:lastPrinted>
  <dcterms:created xsi:type="dcterms:W3CDTF">1996-10-08T23:32:33Z</dcterms:created>
  <dcterms:modified xsi:type="dcterms:W3CDTF">2015-01-29T08:01:37Z</dcterms:modified>
  <cp:category/>
  <cp:version/>
  <cp:contentType/>
  <cp:contentStatus/>
</cp:coreProperties>
</file>